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65" windowWidth="19425" windowHeight="10965"/>
  </bookViews>
  <sheets>
    <sheet name="projekt ötletek KÖTIVIZIG" sheetId="4" r:id="rId1"/>
    <sheet name="futó KEHOP projektek" sheetId="6" r:id="rId2"/>
    <sheet name="OVF-nek beküldött ber.alap2017." sheetId="1" r:id="rId3"/>
  </sheets>
  <definedNames>
    <definedName name="_xlnm.Print_Area" localSheetId="1">'futó KEHOP projektek'!$A$1:$I$7</definedName>
    <definedName name="_xlnm.Print_Area" localSheetId="2">'OVF-nek beküldött ber.alap2017.'!$A$1:$K$10</definedName>
    <definedName name="_xlnm.Print_Area" localSheetId="0">'projekt ötletek KÖTIVIZIG'!$A$1:$E$46</definedName>
  </definedNames>
  <calcPr calcId="145621"/>
</workbook>
</file>

<file path=xl/calcChain.xml><?xml version="1.0" encoding="utf-8"?>
<calcChain xmlns="http://schemas.openxmlformats.org/spreadsheetml/2006/main">
  <c r="D46" i="4" l="1"/>
  <c r="E7" i="6" l="1"/>
  <c r="K6" i="1" l="1"/>
  <c r="K3" i="1" l="1"/>
  <c r="K4" i="1"/>
  <c r="K5" i="1"/>
  <c r="K7" i="1"/>
  <c r="K8" i="1"/>
  <c r="K9" i="1"/>
  <c r="E10" i="1" l="1"/>
  <c r="D3" i="1" l="1"/>
  <c r="D7" i="1" l="1"/>
  <c r="D8" i="1"/>
  <c r="D10" i="1" l="1"/>
</calcChain>
</file>

<file path=xl/sharedStrings.xml><?xml version="1.0" encoding="utf-8"?>
<sst xmlns="http://schemas.openxmlformats.org/spreadsheetml/2006/main" count="264" uniqueCount="191">
  <si>
    <t>Projekt neve</t>
  </si>
  <si>
    <t>Sorszám</t>
  </si>
  <si>
    <t>KÖTIVIZIG</t>
  </si>
  <si>
    <t>KÖTIVIZIG-ATIVIZIG-KÖVIZIG</t>
  </si>
  <si>
    <t>Kiviteli költség (mFt)</t>
  </si>
  <si>
    <t>1.Vízvisszatartás a vizeink jobb hasznosítása érdekében.</t>
  </si>
  <si>
    <t>Működőképes, fenntartható vízvisszatartási rendszer kialakítása, A vízpótlási és vízelvezetési infrastruktúra ki és átalakítása, termálvíz, egyéb FAV készletek hasznosítása csak az utánpótolódási képesség mértékéig történjék</t>
  </si>
  <si>
    <t xml:space="preserve">1.2. A vizek területen tartását ösztönző szabályozásra és az ehhez alkalmazkodó agrárgazdálkodási formák támogatására van szükség. 
1.4. A vízszolgáltatási rendszerek (belvízi és öntözési vízhálózat) felülvizsgálata, indokolt esetben azok átalakítása, felújítása, fejlesztése, újak építése. 
1.7. Helyi meder- és területi vízvisszatartás, a természetes lehetőségek kiaknázása, a tározási lehetőségek megőrzése, kis tározók építése, kialakítása, a KEHOP és egyéb operatív programokban előirányzott tározóépítések megvalósítása.
</t>
  </si>
  <si>
    <t xml:space="preserve">1.Vízvisszatartás a vizeink jobb hasznosítása érdekében.
2. Kockázat-megelőző ár- és belvízvédelem
3. A vizek állapotának fokozatos javítása, a jó állapot elérésére.
</t>
  </si>
  <si>
    <t xml:space="preserve">1.Vízvisszatartás a vizeink jobb hasznosítása érdekében
3. A vizek állapotának fokozatos javítása, a jó állapot elérésére.
</t>
  </si>
  <si>
    <t xml:space="preserve">A vízpótlási és vízelvezetési infrastruktúra ki és átalakítása
A diffúz szennyezések csökkentése  
Termálvíz, egyéb FAV készletek hasznosítása csak az utánpótlódási képesség mértékéig történjék
</t>
  </si>
  <si>
    <t xml:space="preserve">1.4 A vízszolgáltatási rendszerek (belvízi és öntözési vízhálózat) felülvizsgálata, indokolt esetben azok átalakítása, felújítása, fejlesztése, újak építése.
3.4. A vízkészlet, mint természeti elem egységes mennyiségi és minőségi kezelésének megteremtése
</t>
  </si>
  <si>
    <t xml:space="preserve">1.Vízvisszatartás a vizeink jobb hasznosítása érdekében.
3. A vizek állapotának fokozatos javítása, a jó állapot elérésére.
</t>
  </si>
  <si>
    <t xml:space="preserve">1.4 A vízszolgáltatási rendszerek (belvízi és öntözési vízhálózat) felülvizsgálata, indokolt esetben azok átalakítása, felújítása, fejlesztése, újak építése. 
3.4. A vízkészlet, mint természeti elem egységes mennyiségi és minőségi kezelésének megteremtése.
</t>
  </si>
  <si>
    <t xml:space="preserve">A vízpótlási és vízelvezetési infrastruktúra ki és átalakítása.
Működőképes, fenntartható vízvisszatartási rendszer kialakítása.
A legveszélyesebb, legnagyobb kockázatú öblözeteknél a veszélyeztetés csökkentése
 Termálvíz, egyéb FAV készletek hasznosítása csak az utánpótlódási képesség mértékéig történjék
A szennyvízkibocsátás és elhelyezés ne rontsa sem a felszíni, sem a felszín alatti víztestek előírás szerinti állapotát, a veszélyes anyagok vizekbe kerülésének korlátozása.
</t>
  </si>
  <si>
    <t xml:space="preserve">1.2 A vizek területen tartását ösztönző szabályozásra és az ehhez alkalmazkodó agrárgazdálkodási formák támogatására van szükség. 
1.4 A vízszolgáltatási rendszerek (belvízi és öntözési vízhálózat) felülvizsgálata, indokolt esetben azok átalakítása, felújítása, fejlesztése, újak építése. 
2.8 A térségi vízgazdálkodási rendszerek összehangolt fejlesztése
3.1 A Víz Keretirányelvével összhangban elkészült VGT2 intézkedéseinek végrehajtása a jó minőségű vízkészletek fenntarthatóságának biztosítására
3.4. A vízkészlet, mint természeti elem egységes mennyiségi és minőségi kezelésének megteremtése.
</t>
  </si>
  <si>
    <t xml:space="preserve">A vízpótlási és vízelvezetési infrastruktúra ki és átalakítása,
Termálvíz, egyéb FAV készletek hasznosítása csak az utánpótlódási képesség mértékéig történjék
</t>
  </si>
  <si>
    <t xml:space="preserve">1.2 A vizek területen tartását ösztönző szabályozásra és az ehhez alkalmazkodó agrárgazdálkodási formák támogatására van szükség. 
1.4 A vízszolgáltatási rendszerek (belvízi és öntözési vízhálózat) felülvizsgálata, indokolt esetben azok átalakítása, felújítása, fejlesztése, újak építése. 
1.8. A VGT2-ben is elő vannak irányozva természetes vízvisszatartási intézkedések belvíz visszatartási célból.
2.8. A térségi vízgazdálkodási rendszerek összehangolt fejlesztése.
3.4. A vízkészlet, mint természeti elem egységes mennyiségi és minőségi kezelésének megteremtése.
</t>
  </si>
  <si>
    <t xml:space="preserve">Működőképes, fenntartható vízvisszatartási rendszer kialakítása.
Vízpótlási és vízelvezetési infrastruktúra ki- és átalakítása
A legveszélyeztetettebb, legnagyobb kockázatú öblözeteknél a veszélyeztetés csökkentése
</t>
  </si>
  <si>
    <t>A vízpótlási és vízelvezetési infrastruktúra ki és átalakítása, A települési csapadékvíz-gazdálkodás rendszerének kialakítása, Termálvíz, egyéb FAV készletek hasznosítása csak az utánpótlódási képesség mértékéig történjék</t>
  </si>
  <si>
    <t>A vízhiány enyhítése és az öntözésfejlesztési igények kielégítése a Tilalmasi öntözőrendszer fejlesztésével</t>
  </si>
  <si>
    <t>Hortobágy-Berettyó térségi vízkészlet növelése a vízhiányos állapotok kezelése érdekében</t>
  </si>
  <si>
    <t>A Kurca vízrendszerének komplex fejlesztése</t>
  </si>
  <si>
    <r>
      <t>Fegyvernek-Szajoli belvízöblözetek többcélú, komplex  fejlesztése a vizek visszatartása és a vízigények kielégítése érdekében</t>
    </r>
    <r>
      <rPr>
        <sz val="10"/>
        <color theme="1"/>
        <rFont val="Times New Roman"/>
        <family val="1"/>
        <charset val="238"/>
      </rPr>
      <t/>
    </r>
  </si>
  <si>
    <t>Homokhátság vízpótlása az aszály kialakulásának megelőzésére, káros hatásainak mérséklésére</t>
  </si>
  <si>
    <t>KDVVIZIG-ADUVIZIG-KÖTIVIZIG-ATIVIZG</t>
  </si>
  <si>
    <t>ÖSSZESEN</t>
  </si>
  <si>
    <t>1.</t>
  </si>
  <si>
    <t>2.</t>
  </si>
  <si>
    <t>3.</t>
  </si>
  <si>
    <t>5.</t>
  </si>
  <si>
    <t>6.</t>
  </si>
  <si>
    <t>7.</t>
  </si>
  <si>
    <t>8.</t>
  </si>
  <si>
    <t>9.</t>
  </si>
  <si>
    <t>10.</t>
  </si>
  <si>
    <t>11.</t>
  </si>
  <si>
    <t>12.</t>
  </si>
  <si>
    <t>13.</t>
  </si>
  <si>
    <t>14.</t>
  </si>
  <si>
    <t>Nemzeti Víz Stratégiaával való összhang</t>
  </si>
  <si>
    <t>Hosszú távú céljainak való megfelelés</t>
  </si>
  <si>
    <t>Középtávú céljainak való megfelelés</t>
  </si>
  <si>
    <t>Intézkedések alkalmazása</t>
  </si>
  <si>
    <t>Vízjogi létesítési engedély</t>
  </si>
  <si>
    <t>Részterületekre létesítési engedély</t>
  </si>
  <si>
    <t>Koncepció terv</t>
  </si>
  <si>
    <t>részleges elvi vízjogi engedély</t>
  </si>
  <si>
    <t>Előzmény</t>
  </si>
  <si>
    <t>Elérendő fázis</t>
  </si>
  <si>
    <t>4.</t>
  </si>
  <si>
    <t>Területileg illetékes VIZIG</t>
  </si>
  <si>
    <t xml:space="preserve">1. Vízvisszatartás a vizeink jobb hasznosítása érdekében
2. Megelőző ár- és belvízvédelem, kockázat csökkentése
3. A vizek állapotának fokozatos javítása, a jó minőségi és mennyiségi állapot elérése
5. A társadalom és a víz viszonyának a javítása
</t>
  </si>
  <si>
    <t xml:space="preserve">2. Vízvisszatartás a vizeink jobb hasznosítása érdekében
2. Megelőző ár- és belvízvédelem, kockázat csökkentése
3. A vizek állapotának fokozatos javítása, a jó minőségi és mennyiségi állapot elérése
5. A társadalom és a víz viszonyának a javítása
</t>
  </si>
  <si>
    <t xml:space="preserve">Jászsági főcsatorna komplex fejlesztése az öntözési vízigények kiszolgálása érdekében I. ütem </t>
  </si>
  <si>
    <t xml:space="preserve">Jászsági főcsatorna komplex fejlesztése az öntözési vízigények kiszolgálása érdekében II. ütem </t>
  </si>
  <si>
    <t>Előkészítési, költség (mFt)</t>
  </si>
  <si>
    <t xml:space="preserve">1.1 A vízvisszatartást támogató jogi és műszaki szabályozási környezet kialakítása. 
1.2 A vizek területen tartását ösztönző szabályozásra és az ehhez alkalmazkodó agrárgazdálkodási formák támogatására van szükség. 
1.3 Tározóleltár készítése, a potenciális tározóhelyek megőrzése érdekében a vonatkozó területfejlesztési tervek felülvizsgálata és módosítása.
1.4 A vízszolgáltatási rendszerek (belvízi és öntözési vízhálózat) felülvizsgálata, indokolt esetben azok átalakítása, felújítása, fejlesztése, újak építése. 
1.5 Operatív Aszály- és Vízhiánykezelő Rendszer kialakítása, ami hatékonyan képes támogatni a vízkormányzást, azzal, hogy a talajban kialakuló vízhiányt, vagy többletet meghatározza (öntözéstámogatás), így a kármegelőzéshez szükséges intézkedések megtehetők. 
1.6 Projektfeltételként kiadható „legjobb gyakorlat” útmutatók kidolgozása a vízvisszatartás alkalmazására, jó gyakorlatok kidolgozása a helyben keletkező vízkészletek hasznosítására (csapadékvíz-gazdálkodás) és a tisztított használtvizek elvezetési gyakorlatának megváltoztatására.
1.7 Helyi meder- és területi vízvisszatartás, a természetes lehetőségek kiaknázása, a tározási lehetőségek megőrzése, kis tározók építése, kialakítása, a KEHOP és egyéb operatív programokban előirányzott tározóépítések megvalósítása.
1.8 A VGT2-ben is elő vannak irányozva természetes vízvisszatartási intézkedések belvíz visszatartási célból.
2.3.Az EU árvízi irányelvével összhangban elkészült árvízi kockázatkezelési (ÁKK) intézkedések rangsorolása és végrehajtása az egyenlő biztonság és az egyenlő gazda-sági kockázatok megvalósítása érdekében. 
2.8.A térségi vízgazdálkodási rendszerek összehangolt fejlesztése.
</t>
  </si>
  <si>
    <t>Projekt célja</t>
  </si>
  <si>
    <t>Projekt azonosító jele</t>
  </si>
  <si>
    <t xml:space="preserve">KEHOP-1.3.0-15-2016-00010 </t>
  </si>
  <si>
    <t xml:space="preserve">Belvízcsatornák fejlesztése és rekonstrukciója </t>
  </si>
  <si>
    <t xml:space="preserve">Belvízcsatornák fejlesztése és rekonstrukciója II. </t>
  </si>
  <si>
    <t>Projekt rövid műszaki tartalma címszavakban</t>
  </si>
  <si>
    <t>Jászsági vízgazdálkodási rendszer rekonstrukciója I. ütem</t>
  </si>
  <si>
    <t xml:space="preserve">KEHOP-1.3.0-15-2015-00008 </t>
  </si>
  <si>
    <t>KEHOP-1.3.0-15-2017-00017</t>
  </si>
  <si>
    <t xml:space="preserve">Konzorciumi partnerek </t>
  </si>
  <si>
    <t>A projekttel szembeni szakmai elvárás a meglévő vízpótlás és vízelvezető rendszer elemeinek fejlesztésével és rekonstrukciójával, valamint új vízpótló útvonalak létesítésével a VKI előírásainak megfelelően a jó állapot, illetve a jó ökológiai állapot elérése, a biodiverzitás növelése, a degradált állapotok megszüntetése.</t>
  </si>
  <si>
    <t>Kecskeri tározó</t>
  </si>
  <si>
    <t>1.2.  Holtágak fejlesztése, rehabilitációja</t>
  </si>
  <si>
    <t>Alcsi Holt-Tisza (kotrás I. ütem)</t>
  </si>
  <si>
    <t xml:space="preserve">Cibakházi Holt-Tisza </t>
  </si>
  <si>
    <t xml:space="preserve">Szajoli Holt-Tisza </t>
  </si>
  <si>
    <t xml:space="preserve">Fegyverneki Holt-Tisza </t>
  </si>
  <si>
    <t xml:space="preserve">Szászberki Holt-Zagyva </t>
  </si>
  <si>
    <t xml:space="preserve">Cserőközi Holt-Tisza </t>
  </si>
  <si>
    <t>Harangzugi Holt-Körös</t>
  </si>
  <si>
    <t>Kanyari Holt-Tisza</t>
  </si>
  <si>
    <t>Gyova-Mámai Holt-Tisza</t>
  </si>
  <si>
    <t>Halásztelek-Túrtő-Harcsás-Holt-Körös</t>
  </si>
  <si>
    <t>15.</t>
  </si>
  <si>
    <t>16.</t>
  </si>
  <si>
    <t>17.</t>
  </si>
  <si>
    <t>18.</t>
  </si>
  <si>
    <t>19.</t>
  </si>
  <si>
    <t>20.</t>
  </si>
  <si>
    <t>21.</t>
  </si>
  <si>
    <t>Tiszaugi-Holt-Tisza</t>
  </si>
  <si>
    <t>Tehenesi-Holt-Körös</t>
  </si>
  <si>
    <t>1.3. Új (átfolyásos) tározók kialakítása</t>
  </si>
  <si>
    <t>Megnevezés</t>
  </si>
  <si>
    <t>OVF, ÉDUVIZIG,
ADUVIZIG,NYUDUVIZIG, FETIVIZIG
KÖTIVIZIG, EMVIZIG,ATIVIZIG</t>
  </si>
  <si>
    <t xml:space="preserve">Villogó belvízcsatorna mederfejlesztés és rekonstrukció:
Vízvisszatartó műtárgyépítés, szivattyútelep építése, rekonstrukciója, kotrása, bozót- és cserjeírtás, füvesítés, nádkaszálás, műtárgyak tisztítása, iszaptalanítása, bontása, stabilizált út. 
Örvényabádi belvízrendszer csatornáinak mederfejlesztése és műtárgyainak komplex rekonstrukciója: (Tiszaderzsi III.,Tiszafüredi öntözőfőcsatrona, Nagyfoki 1-18c, Tisza-tó, Nagyfoki II., Nagyfoki 3-6-2, Nagyfoki I., Nagyfoki 3-14., Nagyfoki I-II ök., Örvényabádi 2. 
Új vízi létesítmények építése, műtárgyépítés -átépítés, szivattyúállás építése, fenntartósáv és járóút kialakítása, kotrása, bozót- és cserjeírtás, füvesítés, nádkaszálás, tisztítása, iszaptalanítása, felújítás,  bontása, mederburkolat és vízzáróság helyreállítása, területszerzés. 
</t>
  </si>
  <si>
    <t>OVF, ADUVIZIG,FETIVIZIG
KÖTIVIZIG, ÉMVIZIG,ATIVIZIG,TIVIZIG,KÖVIZIG</t>
  </si>
  <si>
    <t>A rekonstrikció során tervezett beavatkozások: irtás, járóút készítés, kotrás, műtárgyrekonstrukció.
Érintett helyszínek: Karcagi I., Karcagi I-4., Karcagi I-8., Karcagi 1-8-1., Karcagi I-8-1-a.,  Karcagi I-10.,  Karcagi I-11., Karcagi I-12., Karcagi II-15-a., Villogó magas.</t>
  </si>
  <si>
    <t>A beruházás fő célja a vízgazdálkodás helyzetének javítása, az éghajlatváltozás felszíni és felszín alatti vizekre gyakorolt káros hatásainak mérséklése, az édesvíz tározás mennyiségének növelése, a vizek többletéből vagy hiányából származó kedvezőtlen hatások mérséklése, a vízkészletek hasznosíthatóságának növelése. A tervezett fejlesztésekkel a főcsatorna alkalmassá válik a többletvíz betározására, ezzel csökkentve az éghajlati szélsőségekből adódó anomáliák káros hatását, lehetővé téve a főcsatorna komplex és többcélú hasznosítását, az igényekhez igazodó – a vízállás bejelzésén alapuló – korszerű üzemirányítás és üzemrend megvalósítását is.</t>
  </si>
  <si>
    <t xml:space="preserve">• Mederkotrás a főcsatorna vízszállító képességének növelése érdekében 
• Töltések magassági hiányos szakaszainak megszüntetése, állékonyságának javítása
• Vízépítési műtárgyak fejlesztése, rekonstrukciója
• Mederprofil stabilizálás
• Automata vízszint észlelő és távjelző rendszer kiépítése
• Fenntartó gépek beszerzése
</t>
  </si>
  <si>
    <t>KEHOP-4.1.0-15-2016-00069</t>
  </si>
  <si>
    <t>Vizes élőhelyek rehabilitációja és természetvédelmi kezelése a Közép-Tisza mentén</t>
  </si>
  <si>
    <t>A Tiszakécskei Holt-Tisza élőhelyeinek állapotjavítása, a halfaunájának megóvása, ívó helyek kialakításával. A holtág kotrásával a szukcessziós folyamatok megállítása, új éőhelyek létrehozása, természeti állapot javítása. Cél a holtág vízellátásának javítása,vízminőség javítása.</t>
  </si>
  <si>
    <t>Jobb vízminőséget teremtő, tiszai eredetű vízkészletre támaszkodó átöblítést szolgáló műszaki feltételek javítása. Csatornák kotrása, zsilipek felújítása, vízkivételki mű kialakítása.</t>
  </si>
  <si>
    <t>KISKUNSÁGI NEMZETI PARK, TISZAKÉCSKE VÁROS ÖNKORMÁNYZATA, KÖTIVIZIG</t>
  </si>
  <si>
    <t>OVF,
KÖTIVIZIG</t>
  </si>
  <si>
    <t>2018. 
(előkészítés alatt)</t>
  </si>
  <si>
    <t>2. Kettős működésű vagy belvízcsatornák fejlesztési igényei az öntözésfejlesztés érdekében</t>
  </si>
  <si>
    <t>3. A belvizek területen hagyása, vízvisszatartást, tározást szolgáló lehetséges területek</t>
  </si>
  <si>
    <t>22.</t>
  </si>
  <si>
    <t>23.</t>
  </si>
  <si>
    <t>24.</t>
  </si>
  <si>
    <t>25.</t>
  </si>
  <si>
    <t>mederkotrás</t>
  </si>
  <si>
    <t>hidromechanizációs mederkotrás,
 dinamikus többlet víztározás</t>
  </si>
  <si>
    <t xml:space="preserve">1158,943
</t>
  </si>
  <si>
    <t>vízszintemelés, mederkotrás/vezérárok
 kialakítása</t>
  </si>
  <si>
    <t>mederkotrás, műtárgy felújítás</t>
  </si>
  <si>
    <t>mederkotrás, műtárgy rekonstrukció</t>
  </si>
  <si>
    <t>mederkotrás,műtárgy építések</t>
  </si>
  <si>
    <t>Mederkotrás, áramlási viszonyok javítása, fenntartási sáv kialakítása, műtárgy rekonstrukció, (műtárgyátépítés szükség szerint), vízleadási útvonal rekonstrukciója, fejlesztése</t>
  </si>
  <si>
    <t>vízszintemelés, üzemeltetési engedély
  módosítása, hatásvizsgálat,  dinamikus többlet víztározás</t>
  </si>
  <si>
    <t>1.1 Meglévő öntözővíz tározók fejlesztési lehetőségei</t>
  </si>
  <si>
    <t>Mederkotrás, áramlási viszonyok javítása, fenntartási sáv kialakítása, műtárgy rekonstrukció, (műtárgyátépítés szükség szerint)</t>
  </si>
  <si>
    <t xml:space="preserve">mederkotrás, műtárgy felújítás,  szivornya helyreállítása, </t>
  </si>
  <si>
    <t xml:space="preserve"> vízszintemelés, mederkotrás,dinamikus többlet víztározás</t>
  </si>
  <si>
    <t>állaptrögzítő felmérés</t>
  </si>
  <si>
    <t xml:space="preserve">Nkfcs. I. böge átfolyásos tározóvá történő fejlesztése </t>
  </si>
  <si>
    <t>Álomzugi IV. többcélú tározó
 (Hortobágy-Berettyó holtmeder 
fejlesztése II.-III. ütem megvalósítása</t>
  </si>
  <si>
    <t>Nk. III-2. ffcs. Átfolyásos tározóvá történő fejlesztése</t>
  </si>
  <si>
    <t>Nagykunsági-főcsatorna Keleti ág</t>
  </si>
  <si>
    <t>Nagykunsági-főcsatorna Nyugati ág 
(Nkfcs II.,III.,IV. böge)</t>
  </si>
  <si>
    <t xml:space="preserve">Hortobágy-Berettyó térségi vízkészlet növelésea </t>
  </si>
  <si>
    <t>mederkotrás, műtárgy rekonstrukció, töltésfejlesztés</t>
  </si>
  <si>
    <t>Dinamikus tározás növelése vízszintemeléssel 
Szükséges beavatkozások: töltések magassági hiányainak megszűntetése, műtárgyak átépítése, szivárgó csatornák rendezése</t>
  </si>
  <si>
    <t>Duzzasztómű építése, zsilipek, átemelők felújítása, Belvízelvezető csatornák kettősműködésű csatornává alakítása, 
 Oldaltározó létrehozása, hullámtér szélesítés</t>
  </si>
  <si>
    <t>Kisújszállási II.</t>
  </si>
  <si>
    <t>Kakat főcsatorna felső 
szakasz kettősműködés</t>
  </si>
  <si>
    <t xml:space="preserve">Harangzugi I. </t>
  </si>
  <si>
    <t>Harangzugi I-13</t>
  </si>
  <si>
    <t>Mezőtúri VI.</t>
  </si>
  <si>
    <t>Mezőtúri VI-a.</t>
  </si>
  <si>
    <t>Cibak- Martfűi csatorna</t>
  </si>
  <si>
    <t>Nagyrév- Nádastói, Nagyrév- Tiszkürt összekötő, Tégláslaposi csatorna</t>
  </si>
  <si>
    <t>Sajfoki csatorna
132 belvízcsatorna</t>
  </si>
  <si>
    <t>Milléri belvízrsz. Vízpótl. Jászsági rendszerből
2. változat:
30.számú csatorna, 119.számú csatorna</t>
  </si>
  <si>
    <t>Milléri belvízrsz. Vízpótl. Jászsági rendszerből
1. változat:
28.sz. csat., Csátés, Jánoshidai határárok</t>
  </si>
  <si>
    <t>Milléri belvízrsz. Vízpótl. Jászsági rendszerből
3. változat:
28. főcsatorna, 84. csatorna, 85. csatorna, 24. csatorna</t>
  </si>
  <si>
    <t>műtárgy építés, műtárgy rekonstrukció</t>
  </si>
  <si>
    <t>műtárgy átépítés</t>
  </si>
  <si>
    <t>Dinamikus tározás: idegen területek feletti rendelkezés, műtárgy építés, műtárgyak átépítése</t>
  </si>
  <si>
    <t>műtárgy átépítés, meder rekonstrukció</t>
  </si>
  <si>
    <t>műtárgyak átépítése, csatornakotrás 
és a meglévő művek rekonstrukciója</t>
  </si>
  <si>
    <t>dinamikus tározás (vízszint emelés)</t>
  </si>
  <si>
    <t>Az NK XII-1-1.- NK XII-1-1-1.- Lőwei csatorna- Görbeéri csatorna vízpótló útvonal mederkotrás, műtárgyak felújítása</t>
  </si>
  <si>
    <t>részletes geodéziai felméréseken alapuló fenékkotrás, iszaptalanítás, rézsűrendezés, , elfajult mederszelvények helyreállítása, cserjeírtás, műtárgyak felújítása</t>
  </si>
  <si>
    <t>mederkotrás, depóniarendezés, műtárgy átépítés, vízkivételi műtárgy rekonstrukvió, vízkormányzó műtárgyak rekonstrukciója</t>
  </si>
  <si>
    <t>csatorna szelvény bővítés,szivattyúállás készítés,műtárgy építések</t>
  </si>
  <si>
    <t>csatorna töltésépítés,meder kotrás,műtárgy építések.</t>
  </si>
  <si>
    <t>csatorna töltésépítés,meder kotrás,műtárgy építések,szivattyú állás,</t>
  </si>
  <si>
    <t>-</t>
  </si>
  <si>
    <t>3.3. Csatornákban visszatartható vízmennyiségek</t>
  </si>
  <si>
    <t>3.4. Tájgazdálkodás az árvízi tározók területén</t>
  </si>
  <si>
    <t>Holt-Berettyó</t>
  </si>
  <si>
    <t>Közösségi célú tájgazdálkodási infrastruktúra kialakítása a Hanyi-Tiszasülyi árvízszint-csökkentő tározó területén II. ütem</t>
  </si>
  <si>
    <t>Közösségi célú tájgazdálkodási infrastruktúra kialakítása a Nagykunsági árvízszint-csökkentő tározó területén</t>
  </si>
  <si>
    <t>Közösségi célú tájgazdálkodási infrastruktúra kialakítása a Tiszaroffi árvízszint-csökkentő tározó területén</t>
  </si>
  <si>
    <t>mederfelújítása, vízvisszatartó és becsatlakozó műtárgyak építése, felújítása</t>
  </si>
  <si>
    <t>meder rekonstrukciója, műtárgy átépítés, építés</t>
  </si>
  <si>
    <t>műtárgy építések, csatorna fejlesztés</t>
  </si>
  <si>
    <t>csatorna és műtárgy építés, korábbi Gói meder rehabilitációja</t>
  </si>
  <si>
    <t>Tsz.-ben lévő fizikai befejezési határidő</t>
  </si>
  <si>
    <t>Projekt Tsz.-ben lévő össz. Költsége (bruttó Ft)</t>
  </si>
  <si>
    <t>Tsz. Hatályba lépése</t>
  </si>
  <si>
    <t xml:space="preserve">Beruházás teljes becsült költsége 
bruttó millió Ft
</t>
  </si>
  <si>
    <t>26.</t>
  </si>
  <si>
    <t>27.</t>
  </si>
  <si>
    <t>28.</t>
  </si>
  <si>
    <t>29.</t>
  </si>
  <si>
    <t>30.</t>
  </si>
  <si>
    <t>31.</t>
  </si>
  <si>
    <t>32.</t>
  </si>
  <si>
    <t>33.</t>
  </si>
  <si>
    <t>34.</t>
  </si>
  <si>
    <t>35.</t>
  </si>
  <si>
    <t>36.</t>
  </si>
  <si>
    <t>időszakos árasztás alapvetően a 85,0-85,3 mBf térszint alatti területeken, kiegészítve egyes területek 85,5 mBf szintig vagy a fölötti feltöltésének reálisnak tartott lehetőségével, figyelembe véve a kisebb, de mozaikosabb elöntési lehetőségeket az anyagnyerő-helyeken az állandó vízborítás és a vízcsere feltételeinek megteremése (A1, A2, A3) 63 ha területtel
a csatornákban mederbeli vízvisszatartás lehetőségének biztosítása meder rehabilitációjára                                                                             műtárgy felújítás, új műtárgy építés</t>
  </si>
  <si>
    <t>komplex fejlesztés a dinamikus vízpótlás megvalósítása érdekében Nkfcs. Keleti-ág (vízleadó műtárgy),(Álomzugi fejlesztés II-III. ütem) 
 Álomzugi főcsatorna meghosszabbítása  (új öntözőcsatorna szakasz  kiépítése,meglévő csatornaszakaszok medertisztítása )
Álomzugi öcs. felújítása (kotrás, új műtárgyak létesítése, meglévő műtárgyak átépítése, bontása)</t>
  </si>
  <si>
    <t>33. sz. csatorna</t>
  </si>
  <si>
    <t>KÖTIVIZIG ÖNTÖZÉSFEJLESZTÉSI STARTÉGIÁJA 2018.
MEGVALÓSÍTANDÓ PROJEKTEK</t>
  </si>
  <si>
    <t>KÖTIVIZIG ÖNTÖZÉSFEJLESZTÉSI STARTÉGIÁJA 2018.
2014-2020-as időszkban megvalósuló KEHOP projektek</t>
  </si>
  <si>
    <t>Projekt rövid műszaki tartalma, szükséges beavatkozások</t>
  </si>
  <si>
    <t>A projekttel szembeni szakmai elvárás a belvízelvezető csatornák fejlesztési és rekonstrukciós munkáinak elvégzése országos szinten, amely munkálatok eredményeként javulnak a vízkészletekkel történő fenntartható gazdálkodás feltételei.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</si>
</sst>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H_U_F_-;\-* #,##0.00\ _H_U_F_-;_-* &quot;-&quot;??\ _H_U_F_-;_-@_-"/>
    <numFmt numFmtId="164" formatCode="_-* #,##0.0000\ _H_U_F_-;\-* #,##0.0000\ _H_U_F_-;_-* &quot;-&quot;??\ _H_U_F_-;_-@_-"/>
    <numFmt numFmtId="165" formatCode="_-* #,##0\ _H_U_F_-;\-* #,##0\ _H_U_F_-;_-* &quot;-&quot;??\ _H_U_F_-;_-@_-"/>
    <numFmt numFmtId="166" formatCode="0.000"/>
    <numFmt numFmtId="167" formatCode="#,##0.000"/>
  </numFmts>
  <fonts count="17" x14ac:knownFonts="1">
    <font>
      <sz val="11"/>
      <color theme="1"/>
      <name val="Calibri"/>
      <family val="2"/>
      <charset val="238"/>
      <scheme val="minor"/>
    </font>
    <font>
      <b/>
      <sz val="10"/>
      <color theme="1"/>
      <name val="Times New Roman"/>
      <family val="1"/>
      <charset val="238"/>
    </font>
    <font>
      <sz val="10"/>
      <color theme="1"/>
      <name val="Times New Roman"/>
      <family val="1"/>
      <charset val="238"/>
    </font>
    <font>
      <sz val="10"/>
      <name val="Times New Roman"/>
      <family val="1"/>
      <charset val="238"/>
    </font>
    <font>
      <b/>
      <sz val="10"/>
      <name val="Times New Roman"/>
      <family val="1"/>
      <charset val="238"/>
    </font>
    <font>
      <sz val="11"/>
      <color theme="1"/>
      <name val="Calibri"/>
      <family val="2"/>
      <charset val="238"/>
      <scheme val="minor"/>
    </font>
    <font>
      <b/>
      <sz val="12"/>
      <color theme="1"/>
      <name val="Times New Roman"/>
      <family val="1"/>
      <charset val="238"/>
    </font>
    <font>
      <b/>
      <sz val="12"/>
      <name val="Times New Roman"/>
      <family val="1"/>
      <charset val="238"/>
    </font>
    <font>
      <sz val="11"/>
      <color theme="1"/>
      <name val="Times New Roman"/>
      <family val="1"/>
      <charset val="238"/>
    </font>
    <font>
      <sz val="10"/>
      <color theme="1"/>
      <name val="Calibri"/>
      <family val="2"/>
      <charset val="238"/>
      <scheme val="minor"/>
    </font>
    <font>
      <sz val="9"/>
      <color theme="1"/>
      <name val="Times New Roman"/>
      <family val="1"/>
      <charset val="238"/>
    </font>
    <font>
      <sz val="12"/>
      <color theme="1"/>
      <name val="Times New Roman"/>
      <family val="1"/>
      <charset val="238"/>
    </font>
    <font>
      <sz val="12"/>
      <color theme="1"/>
      <name val="Calibri"/>
      <family val="2"/>
      <charset val="238"/>
      <scheme val="minor"/>
    </font>
    <font>
      <sz val="12"/>
      <name val="Times New Roman"/>
      <family val="1"/>
      <charset val="238"/>
    </font>
    <font>
      <sz val="10"/>
      <name val="Arial CE"/>
      <charset val="238"/>
    </font>
    <font>
      <b/>
      <sz val="14"/>
      <color theme="1"/>
      <name val="Times New Roman"/>
      <family val="1"/>
      <charset val="238"/>
    </font>
    <font>
      <b/>
      <sz val="14"/>
      <name val="Times New Roman"/>
      <family val="1"/>
      <charset val="238"/>
    </font>
  </fonts>
  <fills count="7">
    <fill>
      <patternFill patternType="none"/>
    </fill>
    <fill>
      <patternFill patternType="gray125"/>
    </fill>
    <fill>
      <patternFill patternType="solid">
        <fgColor theme="3" tint="0.79998168889431442"/>
        <bgColor indexed="64"/>
      </patternFill>
    </fill>
    <fill>
      <patternFill patternType="solid">
        <fgColor indexed="9"/>
        <bgColor indexed="64"/>
      </patternFill>
    </fill>
    <fill>
      <patternFill patternType="solid">
        <fgColor theme="6"/>
        <bgColor indexed="64"/>
      </patternFill>
    </fill>
    <fill>
      <patternFill patternType="solid">
        <fgColor theme="2"/>
        <bgColor indexed="64"/>
      </patternFill>
    </fill>
    <fill>
      <patternFill patternType="solid">
        <fgColor theme="2" tint="-9.9948118533890809E-2"/>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auto="1"/>
      </left>
      <right style="thin">
        <color auto="1"/>
      </right>
      <top style="thin">
        <color auto="1"/>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s>
  <cellStyleXfs count="3">
    <xf numFmtId="0" fontId="0" fillId="0" borderId="0"/>
    <xf numFmtId="43" fontId="5" fillId="0" borderId="0" applyFont="0" applyFill="0" applyBorder="0" applyAlignment="0" applyProtection="0"/>
    <xf numFmtId="0" fontId="14" fillId="0" borderId="0"/>
  </cellStyleXfs>
  <cellXfs count="98">
    <xf numFmtId="0" fontId="0" fillId="0" borderId="0" xfId="0"/>
    <xf numFmtId="0" fontId="1" fillId="0" borderId="0" xfId="0" applyFont="1" applyFill="1" applyAlignment="1">
      <alignment horizontal="center" vertical="center"/>
    </xf>
    <xf numFmtId="0" fontId="2" fillId="0" borderId="0" xfId="0" applyFont="1" applyFill="1" applyAlignment="1">
      <alignment horizontal="center" vertical="center" wrapText="1"/>
    </xf>
    <xf numFmtId="164" fontId="2" fillId="0" borderId="0" xfId="1" applyNumberFormat="1" applyFont="1" applyFill="1" applyAlignment="1">
      <alignment horizontal="center" vertical="center"/>
    </xf>
    <xf numFmtId="165" fontId="2" fillId="0" borderId="0" xfId="1" applyNumberFormat="1" applyFont="1" applyFill="1" applyAlignment="1">
      <alignment horizontal="center" vertical="center"/>
    </xf>
    <xf numFmtId="0" fontId="2"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165" fontId="2" fillId="0" borderId="1" xfId="1"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11" xfId="0" applyFont="1" applyFill="1" applyBorder="1" applyAlignment="1">
      <alignment horizontal="center" vertical="center"/>
    </xf>
    <xf numFmtId="165" fontId="1" fillId="0" borderId="12" xfId="1" applyNumberFormat="1" applyFont="1" applyFill="1" applyBorder="1" applyAlignment="1">
      <alignment horizontal="center" vertical="center"/>
    </xf>
    <xf numFmtId="0" fontId="6"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xf>
    <xf numFmtId="165" fontId="1" fillId="0" borderId="1" xfId="1"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0" fillId="0" borderId="0" xfId="0" applyFill="1" applyBorder="1" applyAlignment="1">
      <alignment horizontal="center" vertical="center"/>
    </xf>
    <xf numFmtId="0" fontId="12" fillId="0" borderId="0" xfId="0" applyFont="1" applyFill="1" applyAlignment="1">
      <alignment horizontal="center" vertical="center"/>
    </xf>
    <xf numFmtId="0" fontId="0" fillId="0" borderId="0" xfId="0" applyFill="1" applyBorder="1" applyAlignment="1">
      <alignment vertical="center"/>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7" fontId="11" fillId="0" borderId="1" xfId="1" applyNumberFormat="1" applyFont="1" applyFill="1" applyBorder="1" applyAlignment="1">
      <alignment horizontal="center" vertical="center" wrapText="1"/>
    </xf>
    <xf numFmtId="167" fontId="11" fillId="0" borderId="1" xfId="0" applyNumberFormat="1" applyFont="1" applyFill="1" applyBorder="1" applyAlignment="1">
      <alignment horizontal="center" vertical="center" wrapText="1"/>
    </xf>
    <xf numFmtId="167" fontId="13" fillId="0" borderId="1" xfId="0" applyNumberFormat="1" applyFont="1" applyFill="1" applyBorder="1" applyAlignment="1">
      <alignment horizontal="center" vertical="center" wrapText="1"/>
    </xf>
    <xf numFmtId="166" fontId="11" fillId="0" borderId="1" xfId="0" applyNumberFormat="1" applyFont="1" applyBorder="1" applyAlignment="1">
      <alignment horizontal="center" vertical="center" wrapText="1"/>
    </xf>
    <xf numFmtId="167" fontId="11" fillId="0" borderId="1" xfId="0" applyNumberFormat="1" applyFont="1" applyBorder="1" applyAlignment="1">
      <alignment horizontal="center" vertical="center" wrapText="1"/>
    </xf>
    <xf numFmtId="166" fontId="13"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7" fillId="2" borderId="15" xfId="0" applyFont="1" applyFill="1" applyBorder="1" applyAlignment="1">
      <alignment horizontal="center" vertical="center" wrapText="1"/>
    </xf>
    <xf numFmtId="165" fontId="6" fillId="2" borderId="15" xfId="1" applyNumberFormat="1" applyFont="1" applyFill="1" applyBorder="1" applyAlignment="1">
      <alignment horizontal="center" vertical="center" wrapText="1"/>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Border="1" applyAlignment="1">
      <alignment horizontal="center" vertical="center" wrapText="1"/>
    </xf>
    <xf numFmtId="0" fontId="13" fillId="3" borderId="18" xfId="0" applyFont="1" applyFill="1" applyBorder="1" applyAlignment="1">
      <alignment horizontal="center" vertical="center" wrapText="1"/>
    </xf>
    <xf numFmtId="167" fontId="1" fillId="0" borderId="24" xfId="0" applyNumberFormat="1" applyFont="1" applyFill="1" applyBorder="1" applyAlignment="1">
      <alignment horizontal="center" vertical="center"/>
    </xf>
    <xf numFmtId="0" fontId="2" fillId="0" borderId="28" xfId="0" applyFont="1" applyFill="1" applyBorder="1" applyAlignment="1">
      <alignment horizontal="center" vertical="center"/>
    </xf>
    <xf numFmtId="0" fontId="6" fillId="0" borderId="17"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xf>
    <xf numFmtId="14" fontId="11" fillId="0" borderId="1" xfId="1" applyNumberFormat="1" applyFont="1" applyFill="1" applyBorder="1" applyAlignment="1">
      <alignment horizontal="center" vertical="center"/>
    </xf>
    <xf numFmtId="14" fontId="11" fillId="0" borderId="18" xfId="0" applyNumberFormat="1" applyFont="1" applyFill="1" applyBorder="1" applyAlignment="1">
      <alignment horizontal="center" vertical="center" wrapText="1"/>
    </xf>
    <xf numFmtId="165" fontId="11" fillId="0" borderId="1" xfId="1" applyNumberFormat="1" applyFont="1" applyFill="1" applyBorder="1" applyAlignment="1">
      <alignment horizontal="center" vertical="center" wrapText="1"/>
    </xf>
    <xf numFmtId="0" fontId="6" fillId="0" borderId="19" xfId="0" applyFont="1" applyFill="1" applyBorder="1" applyAlignment="1">
      <alignment horizontal="center" vertical="center"/>
    </xf>
    <xf numFmtId="49" fontId="13" fillId="0" borderId="13"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13" fillId="0" borderId="13" xfId="0" applyFont="1" applyFill="1" applyBorder="1" applyAlignment="1">
      <alignment horizontal="center" vertical="center" wrapText="1"/>
    </xf>
    <xf numFmtId="3" fontId="11" fillId="0" borderId="13" xfId="0" applyNumberFormat="1" applyFont="1" applyFill="1" applyBorder="1" applyAlignment="1">
      <alignment horizontal="center" vertical="center"/>
    </xf>
    <xf numFmtId="14" fontId="11" fillId="0" borderId="13" xfId="1" applyNumberFormat="1" applyFont="1" applyFill="1" applyBorder="1" applyAlignment="1">
      <alignment horizontal="center" vertical="center"/>
    </xf>
    <xf numFmtId="0" fontId="11" fillId="0" borderId="13" xfId="0" applyFont="1" applyFill="1" applyBorder="1" applyAlignment="1">
      <alignment horizontal="center" vertical="center" wrapText="1"/>
    </xf>
    <xf numFmtId="14" fontId="11" fillId="0" borderId="20" xfId="0" applyNumberFormat="1" applyFont="1" applyFill="1" applyBorder="1" applyAlignment="1">
      <alignment horizontal="center" vertical="center" wrapText="1"/>
    </xf>
    <xf numFmtId="3" fontId="11" fillId="0" borderId="24" xfId="0" applyNumberFormat="1" applyFont="1" applyFill="1" applyBorder="1" applyAlignment="1">
      <alignment horizontal="center" vertical="center"/>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xf>
    <xf numFmtId="0" fontId="15" fillId="5" borderId="16" xfId="0" applyFont="1" applyFill="1" applyBorder="1" applyAlignment="1">
      <alignment horizontal="center" vertical="center"/>
    </xf>
    <xf numFmtId="0" fontId="1" fillId="0" borderId="27" xfId="0" applyFont="1" applyFill="1" applyBorder="1" applyAlignment="1">
      <alignment horizontal="right" vertical="center"/>
    </xf>
    <xf numFmtId="0" fontId="1" fillId="0" borderId="24" xfId="0" applyFont="1" applyFill="1" applyBorder="1" applyAlignment="1">
      <alignment horizontal="right" vertical="center"/>
    </xf>
    <xf numFmtId="0" fontId="6" fillId="4" borderId="17"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0" xfId="0" applyFont="1" applyFill="1" applyBorder="1" applyAlignment="1">
      <alignment horizontal="center" vertical="center"/>
    </xf>
    <xf numFmtId="165" fontId="6" fillId="0" borderId="25" xfId="1" applyNumberFormat="1" applyFont="1" applyFill="1" applyBorder="1" applyAlignment="1">
      <alignment horizontal="center" vertical="center"/>
    </xf>
    <xf numFmtId="165" fontId="6" fillId="0" borderId="22" xfId="1" applyNumberFormat="1" applyFont="1" applyFill="1" applyBorder="1" applyAlignment="1">
      <alignment horizontal="center" vertical="center"/>
    </xf>
    <xf numFmtId="165" fontId="6" fillId="0" borderId="26" xfId="1" applyNumberFormat="1" applyFont="1" applyFill="1" applyBorder="1" applyAlignment="1">
      <alignment horizontal="center" vertical="center"/>
    </xf>
    <xf numFmtId="0" fontId="11" fillId="0" borderId="21" xfId="0" applyFont="1" applyFill="1" applyBorder="1" applyAlignment="1">
      <alignment horizontal="right" vertical="center"/>
    </xf>
    <xf numFmtId="0" fontId="11" fillId="0" borderId="22" xfId="0" applyFont="1" applyFill="1" applyBorder="1" applyAlignment="1">
      <alignment horizontal="right" vertical="center"/>
    </xf>
    <xf numFmtId="0" fontId="11" fillId="0" borderId="23" xfId="0" applyFont="1" applyFill="1" applyBorder="1" applyAlignment="1">
      <alignment horizontal="right" vertical="center"/>
    </xf>
    <xf numFmtId="165" fontId="6" fillId="0" borderId="2" xfId="1" applyNumberFormat="1" applyFont="1" applyFill="1" applyBorder="1" applyAlignment="1">
      <alignment horizontal="center" vertical="center" wrapText="1"/>
    </xf>
    <xf numFmtId="165" fontId="6" fillId="0" borderId="5" xfId="1" applyNumberFormat="1"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cellXfs>
  <cellStyles count="3">
    <cellStyle name="Ezres" xfId="1" builtinId="3"/>
    <cellStyle name="Normál" xfId="0" builtinId="0"/>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tabSelected="1" view="pageBreakPreview" zoomScale="55" zoomScaleNormal="100" zoomScaleSheetLayoutView="55" workbookViewId="0">
      <selection activeCell="O7" sqref="O7"/>
    </sheetView>
  </sheetViews>
  <sheetFormatPr defaultColWidth="8.85546875" defaultRowHeight="15" x14ac:dyDescent="0.25"/>
  <cols>
    <col min="1" max="1" width="15.85546875" style="1" customWidth="1"/>
    <col min="2" max="2" width="16.5703125" style="2" customWidth="1"/>
    <col min="3" max="3" width="44.85546875" style="7" customWidth="1"/>
    <col min="4" max="4" width="34" style="7" customWidth="1"/>
    <col min="5" max="5" width="57.140625" style="8" customWidth="1"/>
    <col min="6" max="6" width="22.5703125" style="8" customWidth="1"/>
    <col min="7" max="16384" width="8.85546875" style="8"/>
  </cols>
  <sheetData>
    <row r="1" spans="1:6" ht="48.75" customHeight="1" thickTop="1" x14ac:dyDescent="0.25">
      <c r="A1" s="69" t="s">
        <v>187</v>
      </c>
      <c r="B1" s="70"/>
      <c r="C1" s="70"/>
      <c r="D1" s="70"/>
      <c r="E1" s="71"/>
    </row>
    <row r="2" spans="1:6" ht="60.75" customHeight="1" x14ac:dyDescent="0.25">
      <c r="A2" s="46" t="s">
        <v>1</v>
      </c>
      <c r="B2" s="38" t="s">
        <v>51</v>
      </c>
      <c r="C2" s="39" t="s">
        <v>91</v>
      </c>
      <c r="D2" s="39" t="s">
        <v>172</v>
      </c>
      <c r="E2" s="47" t="s">
        <v>189</v>
      </c>
      <c r="F2" s="26"/>
    </row>
    <row r="3" spans="1:6" ht="15.75" x14ac:dyDescent="0.25">
      <c r="A3" s="74" t="s">
        <v>120</v>
      </c>
      <c r="B3" s="75"/>
      <c r="C3" s="75"/>
      <c r="D3" s="75"/>
      <c r="E3" s="76"/>
      <c r="F3" s="24"/>
    </row>
    <row r="4" spans="1:6" ht="15.75" x14ac:dyDescent="0.25">
      <c r="A4" s="48" t="s">
        <v>27</v>
      </c>
      <c r="B4" s="28" t="s">
        <v>2</v>
      </c>
      <c r="C4" s="30" t="s">
        <v>69</v>
      </c>
      <c r="D4" s="34">
        <v>187.5</v>
      </c>
      <c r="E4" s="49" t="s">
        <v>111</v>
      </c>
    </row>
    <row r="5" spans="1:6" ht="15.75" x14ac:dyDescent="0.25">
      <c r="A5" s="74" t="s">
        <v>70</v>
      </c>
      <c r="B5" s="75"/>
      <c r="C5" s="75"/>
      <c r="D5" s="75"/>
      <c r="E5" s="76"/>
    </row>
    <row r="6" spans="1:6" ht="15.75" x14ac:dyDescent="0.25">
      <c r="A6" s="48" t="s">
        <v>28</v>
      </c>
      <c r="B6" s="28" t="s">
        <v>2</v>
      </c>
      <c r="C6" s="30" t="s">
        <v>74</v>
      </c>
      <c r="D6" s="35">
        <v>1744.78</v>
      </c>
      <c r="E6" s="51" t="s">
        <v>116</v>
      </c>
    </row>
    <row r="7" spans="1:6" ht="132.75" customHeight="1" x14ac:dyDescent="0.25">
      <c r="A7" s="48" t="s">
        <v>29</v>
      </c>
      <c r="B7" s="28" t="s">
        <v>2</v>
      </c>
      <c r="C7" s="30" t="s">
        <v>126</v>
      </c>
      <c r="D7" s="35">
        <v>479.21300000000002</v>
      </c>
      <c r="E7" s="50" t="s">
        <v>185</v>
      </c>
    </row>
    <row r="8" spans="1:6" ht="47.25" x14ac:dyDescent="0.25">
      <c r="A8" s="48" t="s">
        <v>50</v>
      </c>
      <c r="B8" s="28" t="s">
        <v>2</v>
      </c>
      <c r="C8" s="30" t="s">
        <v>76</v>
      </c>
      <c r="D8" s="35">
        <v>400</v>
      </c>
      <c r="E8" s="50" t="s">
        <v>118</v>
      </c>
    </row>
    <row r="9" spans="1:6" ht="15.75" x14ac:dyDescent="0.25">
      <c r="A9" s="48" t="s">
        <v>30</v>
      </c>
      <c r="B9" s="28" t="s">
        <v>2</v>
      </c>
      <c r="C9" s="30" t="s">
        <v>75</v>
      </c>
      <c r="D9" s="35">
        <v>400</v>
      </c>
      <c r="E9" s="50" t="s">
        <v>117</v>
      </c>
    </row>
    <row r="10" spans="1:6" ht="31.5" x14ac:dyDescent="0.25">
      <c r="A10" s="48" t="s">
        <v>31</v>
      </c>
      <c r="B10" s="28" t="s">
        <v>2</v>
      </c>
      <c r="C10" s="30" t="s">
        <v>71</v>
      </c>
      <c r="D10" s="33" t="s">
        <v>113</v>
      </c>
      <c r="E10" s="49" t="s">
        <v>112</v>
      </c>
    </row>
    <row r="11" spans="1:6" ht="31.5" x14ac:dyDescent="0.25">
      <c r="A11" s="48" t="s">
        <v>32</v>
      </c>
      <c r="B11" s="28" t="s">
        <v>2</v>
      </c>
      <c r="C11" s="30" t="s">
        <v>72</v>
      </c>
      <c r="D11" s="35">
        <v>2397.3330000000001</v>
      </c>
      <c r="E11" s="50" t="s">
        <v>114</v>
      </c>
    </row>
    <row r="12" spans="1:6" ht="15.75" x14ac:dyDescent="0.25">
      <c r="A12" s="48" t="s">
        <v>33</v>
      </c>
      <c r="B12" s="28" t="s">
        <v>2</v>
      </c>
      <c r="C12" s="30" t="s">
        <v>73</v>
      </c>
      <c r="D12" s="35">
        <v>1838.1010000000001</v>
      </c>
      <c r="E12" s="50" t="s">
        <v>115</v>
      </c>
    </row>
    <row r="13" spans="1:6" ht="31.5" x14ac:dyDescent="0.25">
      <c r="A13" s="48" t="s">
        <v>34</v>
      </c>
      <c r="B13" s="28" t="s">
        <v>2</v>
      </c>
      <c r="C13" s="30" t="s">
        <v>77</v>
      </c>
      <c r="D13" s="35">
        <v>6.7729999999999997</v>
      </c>
      <c r="E13" s="50" t="s">
        <v>119</v>
      </c>
    </row>
    <row r="14" spans="1:6" ht="47.25" x14ac:dyDescent="0.25">
      <c r="A14" s="48" t="s">
        <v>35</v>
      </c>
      <c r="B14" s="28" t="s">
        <v>2</v>
      </c>
      <c r="C14" s="30" t="s">
        <v>78</v>
      </c>
      <c r="D14" s="33">
        <v>850</v>
      </c>
      <c r="E14" s="49" t="s">
        <v>121</v>
      </c>
    </row>
    <row r="15" spans="1:6" ht="15.75" x14ac:dyDescent="0.25">
      <c r="A15" s="48" t="s">
        <v>36</v>
      </c>
      <c r="B15" s="28" t="s">
        <v>2</v>
      </c>
      <c r="C15" s="30" t="s">
        <v>79</v>
      </c>
      <c r="D15" s="35">
        <v>500</v>
      </c>
      <c r="E15" s="50" t="s">
        <v>122</v>
      </c>
    </row>
    <row r="16" spans="1:6" ht="15.75" x14ac:dyDescent="0.25">
      <c r="A16" s="48" t="s">
        <v>37</v>
      </c>
      <c r="B16" s="28" t="s">
        <v>2</v>
      </c>
      <c r="C16" s="30" t="s">
        <v>80</v>
      </c>
      <c r="D16" s="35">
        <v>345.44</v>
      </c>
      <c r="E16" s="50" t="s">
        <v>123</v>
      </c>
    </row>
    <row r="17" spans="1:5" ht="15.75" x14ac:dyDescent="0.25">
      <c r="A17" s="48" t="s">
        <v>38</v>
      </c>
      <c r="B17" s="28" t="s">
        <v>2</v>
      </c>
      <c r="C17" s="30" t="s">
        <v>88</v>
      </c>
      <c r="D17" s="35">
        <v>5.08</v>
      </c>
      <c r="E17" s="50" t="s">
        <v>124</v>
      </c>
    </row>
    <row r="18" spans="1:5" ht="15.75" x14ac:dyDescent="0.25">
      <c r="A18" s="48" t="s">
        <v>39</v>
      </c>
      <c r="B18" s="28" t="s">
        <v>2</v>
      </c>
      <c r="C18" s="30" t="s">
        <v>89</v>
      </c>
      <c r="D18" s="35">
        <v>5.08</v>
      </c>
      <c r="E18" s="50" t="s">
        <v>124</v>
      </c>
    </row>
    <row r="19" spans="1:5" ht="15.75" x14ac:dyDescent="0.25">
      <c r="A19" s="74" t="s">
        <v>90</v>
      </c>
      <c r="B19" s="75"/>
      <c r="C19" s="75"/>
      <c r="D19" s="75"/>
      <c r="E19" s="76"/>
    </row>
    <row r="20" spans="1:5" ht="31.5" x14ac:dyDescent="0.25">
      <c r="A20" s="48" t="s">
        <v>81</v>
      </c>
      <c r="B20" s="28" t="s">
        <v>2</v>
      </c>
      <c r="C20" s="30" t="s">
        <v>125</v>
      </c>
      <c r="D20" s="36">
        <v>1551.85546</v>
      </c>
      <c r="E20" s="51" t="s">
        <v>131</v>
      </c>
    </row>
    <row r="21" spans="1:5" ht="31.5" x14ac:dyDescent="0.25">
      <c r="A21" s="48" t="s">
        <v>82</v>
      </c>
      <c r="B21" s="28" t="s">
        <v>2</v>
      </c>
      <c r="C21" s="30" t="s">
        <v>127</v>
      </c>
      <c r="D21" s="36">
        <v>441.22829899999999</v>
      </c>
      <c r="E21" s="51" t="s">
        <v>131</v>
      </c>
    </row>
    <row r="22" spans="1:5" ht="63" x14ac:dyDescent="0.25">
      <c r="A22" s="48" t="s">
        <v>83</v>
      </c>
      <c r="B22" s="28" t="s">
        <v>2</v>
      </c>
      <c r="C22" s="37" t="s">
        <v>128</v>
      </c>
      <c r="D22" s="34">
        <v>863.6</v>
      </c>
      <c r="E22" s="50" t="s">
        <v>132</v>
      </c>
    </row>
    <row r="23" spans="1:5" ht="63" x14ac:dyDescent="0.25">
      <c r="A23" s="48" t="s">
        <v>84</v>
      </c>
      <c r="B23" s="28" t="s">
        <v>2</v>
      </c>
      <c r="C23" s="37" t="s">
        <v>129</v>
      </c>
      <c r="D23" s="34">
        <v>2222.3150000000001</v>
      </c>
      <c r="E23" s="50" t="s">
        <v>132</v>
      </c>
    </row>
    <row r="24" spans="1:5" ht="47.25" x14ac:dyDescent="0.25">
      <c r="A24" s="48" t="s">
        <v>85</v>
      </c>
      <c r="B24" s="28" t="s">
        <v>2</v>
      </c>
      <c r="C24" s="37" t="s">
        <v>130</v>
      </c>
      <c r="D24" s="34">
        <v>5000</v>
      </c>
      <c r="E24" s="50" t="s">
        <v>133</v>
      </c>
    </row>
    <row r="25" spans="1:5" ht="15.75" x14ac:dyDescent="0.25">
      <c r="A25" s="74" t="s">
        <v>105</v>
      </c>
      <c r="B25" s="75"/>
      <c r="C25" s="75"/>
      <c r="D25" s="75"/>
      <c r="E25" s="76"/>
    </row>
    <row r="26" spans="1:5" ht="15.75" x14ac:dyDescent="0.25">
      <c r="A26" s="48" t="s">
        <v>86</v>
      </c>
      <c r="B26" s="28" t="s">
        <v>2</v>
      </c>
      <c r="C26" s="29" t="s">
        <v>134</v>
      </c>
      <c r="D26" s="32">
        <v>15</v>
      </c>
      <c r="E26" s="49" t="s">
        <v>146</v>
      </c>
    </row>
    <row r="27" spans="1:5" ht="31.5" x14ac:dyDescent="0.25">
      <c r="A27" s="48" t="s">
        <v>87</v>
      </c>
      <c r="B27" s="28" t="s">
        <v>2</v>
      </c>
      <c r="C27" s="29" t="s">
        <v>135</v>
      </c>
      <c r="D27" s="32">
        <v>105</v>
      </c>
      <c r="E27" s="49" t="s">
        <v>147</v>
      </c>
    </row>
    <row r="28" spans="1:5" ht="31.5" x14ac:dyDescent="0.25">
      <c r="A28" s="48" t="s">
        <v>107</v>
      </c>
      <c r="B28" s="28" t="s">
        <v>2</v>
      </c>
      <c r="C28" s="29" t="s">
        <v>136</v>
      </c>
      <c r="D28" s="32">
        <v>254</v>
      </c>
      <c r="E28" s="49" t="s">
        <v>148</v>
      </c>
    </row>
    <row r="29" spans="1:5" ht="15.75" x14ac:dyDescent="0.25">
      <c r="A29" s="48" t="s">
        <v>108</v>
      </c>
      <c r="B29" s="28" t="s">
        <v>2</v>
      </c>
      <c r="C29" s="29" t="s">
        <v>137</v>
      </c>
      <c r="D29" s="32">
        <v>20</v>
      </c>
      <c r="E29" s="49" t="s">
        <v>149</v>
      </c>
    </row>
    <row r="30" spans="1:5" ht="31.5" x14ac:dyDescent="0.25">
      <c r="A30" s="48" t="s">
        <v>109</v>
      </c>
      <c r="B30" s="28" t="s">
        <v>2</v>
      </c>
      <c r="C30" s="29" t="s">
        <v>138</v>
      </c>
      <c r="D30" s="32">
        <v>8.4670000000000005</v>
      </c>
      <c r="E30" s="49" t="s">
        <v>150</v>
      </c>
    </row>
    <row r="31" spans="1:5" ht="15.75" x14ac:dyDescent="0.25">
      <c r="A31" s="48" t="s">
        <v>110</v>
      </c>
      <c r="B31" s="28" t="s">
        <v>2</v>
      </c>
      <c r="C31" s="29" t="s">
        <v>139</v>
      </c>
      <c r="D31" s="32" t="s">
        <v>158</v>
      </c>
      <c r="E31" s="49" t="s">
        <v>151</v>
      </c>
    </row>
    <row r="32" spans="1:5" ht="31.5" x14ac:dyDescent="0.25">
      <c r="A32" s="48" t="s">
        <v>173</v>
      </c>
      <c r="B32" s="28" t="s">
        <v>2</v>
      </c>
      <c r="C32" s="29" t="s">
        <v>140</v>
      </c>
      <c r="D32" s="32">
        <v>47</v>
      </c>
      <c r="E32" s="49" t="s">
        <v>152</v>
      </c>
    </row>
    <row r="33" spans="1:5" ht="47.25" x14ac:dyDescent="0.25">
      <c r="A33" s="48" t="s">
        <v>174</v>
      </c>
      <c r="B33" s="28" t="s">
        <v>2</v>
      </c>
      <c r="C33" s="29" t="s">
        <v>141</v>
      </c>
      <c r="D33" s="32">
        <v>34</v>
      </c>
      <c r="E33" s="49" t="s">
        <v>153</v>
      </c>
    </row>
    <row r="34" spans="1:5" ht="47.25" x14ac:dyDescent="0.25">
      <c r="A34" s="48" t="s">
        <v>175</v>
      </c>
      <c r="B34" s="28" t="s">
        <v>2</v>
      </c>
      <c r="C34" s="29" t="s">
        <v>142</v>
      </c>
      <c r="D34" s="32">
        <v>81.25</v>
      </c>
      <c r="E34" s="49" t="s">
        <v>154</v>
      </c>
    </row>
    <row r="35" spans="1:5" ht="79.5" customHeight="1" x14ac:dyDescent="0.25">
      <c r="A35" s="48" t="s">
        <v>176</v>
      </c>
      <c r="B35" s="28" t="s">
        <v>2</v>
      </c>
      <c r="C35" s="29" t="s">
        <v>143</v>
      </c>
      <c r="D35" s="32">
        <v>246.8</v>
      </c>
      <c r="E35" s="49" t="s">
        <v>155</v>
      </c>
    </row>
    <row r="36" spans="1:5" s="25" customFormat="1" ht="74.25" customHeight="1" x14ac:dyDescent="0.25">
      <c r="A36" s="48" t="s">
        <v>177</v>
      </c>
      <c r="B36" s="28" t="s">
        <v>2</v>
      </c>
      <c r="C36" s="29" t="s">
        <v>144</v>
      </c>
      <c r="D36" s="32">
        <v>669.1</v>
      </c>
      <c r="E36" s="49" t="s">
        <v>156</v>
      </c>
    </row>
    <row r="37" spans="1:5" s="25" customFormat="1" ht="82.5" customHeight="1" x14ac:dyDescent="0.25">
      <c r="A37" s="48" t="s">
        <v>178</v>
      </c>
      <c r="B37" s="28" t="s">
        <v>2</v>
      </c>
      <c r="C37" s="29" t="s">
        <v>145</v>
      </c>
      <c r="D37" s="32">
        <v>311.10000000000002</v>
      </c>
      <c r="E37" s="49" t="s">
        <v>157</v>
      </c>
    </row>
    <row r="38" spans="1:5" s="25" customFormat="1" ht="15.75" x14ac:dyDescent="0.25">
      <c r="A38" s="74" t="s">
        <v>106</v>
      </c>
      <c r="B38" s="75"/>
      <c r="C38" s="75"/>
      <c r="D38" s="75"/>
      <c r="E38" s="76"/>
    </row>
    <row r="39" spans="1:5" s="25" customFormat="1" ht="15.75" x14ac:dyDescent="0.25">
      <c r="A39" s="74" t="s">
        <v>159</v>
      </c>
      <c r="B39" s="75"/>
      <c r="C39" s="75"/>
      <c r="D39" s="75"/>
      <c r="E39" s="76"/>
    </row>
    <row r="40" spans="1:5" s="25" customFormat="1" ht="15.75" x14ac:dyDescent="0.25">
      <c r="A40" s="48" t="s">
        <v>179</v>
      </c>
      <c r="B40" s="28" t="s">
        <v>2</v>
      </c>
      <c r="C40" s="29" t="s">
        <v>161</v>
      </c>
      <c r="D40" s="31">
        <v>81</v>
      </c>
      <c r="E40" s="49" t="s">
        <v>166</v>
      </c>
    </row>
    <row r="41" spans="1:5" s="25" customFormat="1" ht="31.5" x14ac:dyDescent="0.25">
      <c r="A41" s="48" t="s">
        <v>180</v>
      </c>
      <c r="B41" s="28" t="s">
        <v>2</v>
      </c>
      <c r="C41" s="29" t="s">
        <v>186</v>
      </c>
      <c r="D41" s="31">
        <v>500</v>
      </c>
      <c r="E41" s="49" t="s">
        <v>165</v>
      </c>
    </row>
    <row r="42" spans="1:5" s="25" customFormat="1" ht="15.75" x14ac:dyDescent="0.25">
      <c r="A42" s="74" t="s">
        <v>160</v>
      </c>
      <c r="B42" s="75"/>
      <c r="C42" s="75"/>
      <c r="D42" s="75"/>
      <c r="E42" s="76"/>
    </row>
    <row r="43" spans="1:5" s="25" customFormat="1" ht="66.75" customHeight="1" x14ac:dyDescent="0.25">
      <c r="A43" s="48" t="s">
        <v>181</v>
      </c>
      <c r="B43" s="28" t="s">
        <v>2</v>
      </c>
      <c r="C43" s="29" t="s">
        <v>162</v>
      </c>
      <c r="D43" s="31">
        <v>110</v>
      </c>
      <c r="E43" s="49" t="s">
        <v>167</v>
      </c>
    </row>
    <row r="44" spans="1:5" s="25" customFormat="1" ht="171" customHeight="1" x14ac:dyDescent="0.25">
      <c r="A44" s="48" t="s">
        <v>182</v>
      </c>
      <c r="B44" s="28" t="s">
        <v>2</v>
      </c>
      <c r="C44" s="29" t="s">
        <v>163</v>
      </c>
      <c r="D44" s="31">
        <v>2278</v>
      </c>
      <c r="E44" s="49" t="s">
        <v>184</v>
      </c>
    </row>
    <row r="45" spans="1:5" ht="47.25" x14ac:dyDescent="0.25">
      <c r="A45" s="48" t="s">
        <v>183</v>
      </c>
      <c r="B45" s="28" t="s">
        <v>2</v>
      </c>
      <c r="C45" s="29" t="s">
        <v>164</v>
      </c>
      <c r="D45" s="31">
        <v>2292</v>
      </c>
      <c r="E45" s="49" t="s">
        <v>168</v>
      </c>
    </row>
    <row r="46" spans="1:5" ht="15.75" thickBot="1" x14ac:dyDescent="0.3">
      <c r="A46" s="72" t="s">
        <v>26</v>
      </c>
      <c r="B46" s="73"/>
      <c r="C46" s="73"/>
      <c r="D46" s="52">
        <f>SUM(D4,D10:D18,D20:D24,D26:D37,D40:D41,D43:D45)</f>
        <v>23267.022758999999</v>
      </c>
      <c r="E46" s="53"/>
    </row>
    <row r="47" spans="1:5" ht="15.75" thickTop="1" x14ac:dyDescent="0.25"/>
  </sheetData>
  <mergeCells count="9">
    <mergeCell ref="A1:E1"/>
    <mergeCell ref="A46:C46"/>
    <mergeCell ref="A3:E3"/>
    <mergeCell ref="A5:E5"/>
    <mergeCell ref="A19:E19"/>
    <mergeCell ref="A25:E25"/>
    <mergeCell ref="A38:E38"/>
    <mergeCell ref="A39:E39"/>
    <mergeCell ref="A42:E42"/>
  </mergeCells>
  <printOptions horizontalCentered="1" verticalCentered="1"/>
  <pageMargins left="0.70866141732283472" right="0.70866141732283472" top="0.35433070866141736" bottom="0.15748031496062992" header="0.31496062992125984" footer="0.31496062992125984"/>
  <pageSetup paperSize="8" scale="67" orientation="portrait" r:id="rId1"/>
  <rowBreaks count="1" manualBreakCount="1">
    <brk id="1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
  <sheetViews>
    <sheetView view="pageBreakPreview" zoomScale="80" zoomScaleNormal="100" zoomScaleSheetLayoutView="80" workbookViewId="0">
      <selection activeCell="G3" sqref="G3"/>
    </sheetView>
  </sheetViews>
  <sheetFormatPr defaultColWidth="8.85546875" defaultRowHeight="15" x14ac:dyDescent="0.25"/>
  <cols>
    <col min="1" max="1" width="10.85546875" style="1" customWidth="1"/>
    <col min="2" max="2" width="26.42578125" style="2" customWidth="1"/>
    <col min="3" max="3" width="30.140625" style="7" customWidth="1"/>
    <col min="4" max="4" width="27.85546875" style="7" customWidth="1"/>
    <col min="5" max="5" width="27.28515625" style="5" customWidth="1"/>
    <col min="6" max="6" width="14.85546875" style="4" customWidth="1"/>
    <col min="7" max="7" width="54.85546875" style="5" customWidth="1"/>
    <col min="8" max="8" width="59.5703125" style="5" customWidth="1"/>
    <col min="9" max="9" width="13.7109375" style="8" customWidth="1"/>
    <col min="10" max="10" width="38.42578125" style="8" customWidth="1"/>
    <col min="11" max="16384" width="8.85546875" style="8"/>
  </cols>
  <sheetData>
    <row r="1" spans="1:10" ht="54.75" customHeight="1" thickBot="1" x14ac:dyDescent="0.3">
      <c r="A1" s="77" t="s">
        <v>188</v>
      </c>
      <c r="B1" s="78"/>
      <c r="C1" s="78"/>
      <c r="D1" s="78"/>
      <c r="E1" s="78"/>
      <c r="F1" s="78"/>
      <c r="G1" s="78"/>
      <c r="H1" s="78"/>
      <c r="I1" s="78"/>
    </row>
    <row r="2" spans="1:10" ht="63.75" thickTop="1" x14ac:dyDescent="0.25">
      <c r="A2" s="40" t="s">
        <v>1</v>
      </c>
      <c r="B2" s="41" t="s">
        <v>67</v>
      </c>
      <c r="C2" s="42" t="s">
        <v>0</v>
      </c>
      <c r="D2" s="42" t="s">
        <v>59</v>
      </c>
      <c r="E2" s="41" t="s">
        <v>170</v>
      </c>
      <c r="F2" s="43" t="s">
        <v>171</v>
      </c>
      <c r="G2" s="44" t="s">
        <v>58</v>
      </c>
      <c r="H2" s="44" t="s">
        <v>63</v>
      </c>
      <c r="I2" s="45" t="s">
        <v>169</v>
      </c>
      <c r="J2" s="24"/>
    </row>
    <row r="3" spans="1:10" ht="252" x14ac:dyDescent="0.25">
      <c r="A3" s="54" t="s">
        <v>27</v>
      </c>
      <c r="B3" s="55" t="s">
        <v>92</v>
      </c>
      <c r="C3" s="30" t="s">
        <v>61</v>
      </c>
      <c r="D3" s="28" t="s">
        <v>60</v>
      </c>
      <c r="E3" s="56">
        <v>5237997524</v>
      </c>
      <c r="F3" s="57">
        <v>42601</v>
      </c>
      <c r="G3" s="27" t="s">
        <v>190</v>
      </c>
      <c r="H3" s="27" t="s">
        <v>93</v>
      </c>
      <c r="I3" s="58">
        <v>43708</v>
      </c>
    </row>
    <row r="4" spans="1:10" ht="125.25" customHeight="1" x14ac:dyDescent="0.25">
      <c r="A4" s="54" t="s">
        <v>28</v>
      </c>
      <c r="B4" s="55" t="s">
        <v>94</v>
      </c>
      <c r="C4" s="30" t="s">
        <v>62</v>
      </c>
      <c r="D4" s="28" t="s">
        <v>66</v>
      </c>
      <c r="E4" s="56">
        <v>8000000000</v>
      </c>
      <c r="F4" s="59" t="s">
        <v>104</v>
      </c>
      <c r="G4" s="27" t="s">
        <v>68</v>
      </c>
      <c r="H4" s="27" t="s">
        <v>95</v>
      </c>
      <c r="I4" s="49">
        <v>2019</v>
      </c>
    </row>
    <row r="5" spans="1:10" ht="225.75" customHeight="1" x14ac:dyDescent="0.25">
      <c r="A5" s="54" t="s">
        <v>29</v>
      </c>
      <c r="B5" s="55" t="s">
        <v>103</v>
      </c>
      <c r="C5" s="30" t="s">
        <v>64</v>
      </c>
      <c r="D5" s="28" t="s">
        <v>65</v>
      </c>
      <c r="E5" s="56">
        <v>1650000000</v>
      </c>
      <c r="F5" s="57">
        <v>42543</v>
      </c>
      <c r="G5" s="27" t="s">
        <v>96</v>
      </c>
      <c r="H5" s="27" t="s">
        <v>97</v>
      </c>
      <c r="I5" s="58">
        <v>43830</v>
      </c>
    </row>
    <row r="6" spans="1:10" ht="97.5" customHeight="1" x14ac:dyDescent="0.25">
      <c r="A6" s="60" t="s">
        <v>50</v>
      </c>
      <c r="B6" s="61" t="s">
        <v>102</v>
      </c>
      <c r="C6" s="62" t="s">
        <v>99</v>
      </c>
      <c r="D6" s="63" t="s">
        <v>98</v>
      </c>
      <c r="E6" s="64">
        <v>1200000000</v>
      </c>
      <c r="F6" s="65">
        <v>42718</v>
      </c>
      <c r="G6" s="66" t="s">
        <v>100</v>
      </c>
      <c r="H6" s="66" t="s">
        <v>101</v>
      </c>
      <c r="I6" s="67">
        <v>44316</v>
      </c>
    </row>
    <row r="7" spans="1:10" ht="16.5" thickBot="1" x14ac:dyDescent="0.3">
      <c r="A7" s="82" t="s">
        <v>26</v>
      </c>
      <c r="B7" s="83"/>
      <c r="C7" s="83"/>
      <c r="D7" s="84"/>
      <c r="E7" s="68">
        <f>SUM(E3:E6)</f>
        <v>16087997524</v>
      </c>
      <c r="F7" s="79"/>
      <c r="G7" s="80"/>
      <c r="H7" s="80"/>
      <c r="I7" s="81"/>
    </row>
    <row r="8" spans="1:10" ht="15.75" thickTop="1" x14ac:dyDescent="0.25"/>
    <row r="9" spans="1:10" x14ac:dyDescent="0.25">
      <c r="E9" s="3"/>
    </row>
  </sheetData>
  <mergeCells count="3">
    <mergeCell ref="A1:I1"/>
    <mergeCell ref="F7:I7"/>
    <mergeCell ref="A7:D7"/>
  </mergeCells>
  <printOptions horizontalCentered="1" verticalCentered="1"/>
  <pageMargins left="0.70866141732283472" right="0.70866141732283472" top="0.74803149606299213" bottom="0.74803149606299213" header="0.31496062992125984" footer="0.31496062992125984"/>
  <pageSetup paperSize="9" scale="4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
  <sheetViews>
    <sheetView zoomScale="80" zoomScaleNormal="80" zoomScaleSheetLayoutView="55" workbookViewId="0">
      <pane xSplit="5" ySplit="2" topLeftCell="F3" activePane="bottomRight" state="frozen"/>
      <selection pane="topRight" activeCell="F1" sqref="F1"/>
      <selection pane="bottomLeft" activeCell="A3" sqref="A3"/>
      <selection pane="bottomRight" activeCell="G6" sqref="G6"/>
    </sheetView>
  </sheetViews>
  <sheetFormatPr defaultColWidth="8.85546875" defaultRowHeight="15" x14ac:dyDescent="0.25"/>
  <cols>
    <col min="1" max="1" width="9.85546875" style="1" bestFit="1" customWidth="1"/>
    <col min="2" max="2" width="13.5703125" style="2" customWidth="1"/>
    <col min="3" max="3" width="55.42578125" style="7" bestFit="1" customWidth="1"/>
    <col min="4" max="4" width="15.7109375" style="5" customWidth="1"/>
    <col min="5" max="5" width="14.42578125" style="4" customWidth="1"/>
    <col min="6" max="6" width="25.7109375" style="5" customWidth="1"/>
    <col min="7" max="7" width="31.42578125" style="8" customWidth="1"/>
    <col min="8" max="8" width="50.28515625" style="8" customWidth="1"/>
    <col min="9" max="9" width="25.42578125" style="9" customWidth="1"/>
    <col min="10" max="10" width="27" style="9" customWidth="1"/>
    <col min="11" max="11" width="8.85546875" style="10"/>
    <col min="12" max="16384" width="8.85546875" style="8"/>
  </cols>
  <sheetData>
    <row r="1" spans="1:11" ht="15.75" x14ac:dyDescent="0.25">
      <c r="A1" s="94" t="s">
        <v>1</v>
      </c>
      <c r="B1" s="88" t="s">
        <v>51</v>
      </c>
      <c r="C1" s="96" t="s">
        <v>0</v>
      </c>
      <c r="D1" s="88" t="s">
        <v>56</v>
      </c>
      <c r="E1" s="85" t="s">
        <v>4</v>
      </c>
      <c r="F1" s="87" t="s">
        <v>40</v>
      </c>
      <c r="G1" s="87"/>
      <c r="H1" s="87"/>
      <c r="I1" s="88" t="s">
        <v>48</v>
      </c>
      <c r="J1" s="90" t="s">
        <v>49</v>
      </c>
    </row>
    <row r="2" spans="1:11" ht="32.25" thickBot="1" x14ac:dyDescent="0.3">
      <c r="A2" s="95"/>
      <c r="B2" s="89"/>
      <c r="C2" s="97"/>
      <c r="D2" s="89"/>
      <c r="E2" s="86"/>
      <c r="F2" s="19" t="s">
        <v>41</v>
      </c>
      <c r="G2" s="19" t="s">
        <v>42</v>
      </c>
      <c r="H2" s="19" t="s">
        <v>43</v>
      </c>
      <c r="I2" s="89"/>
      <c r="J2" s="91"/>
    </row>
    <row r="3" spans="1:11" ht="140.25" x14ac:dyDescent="0.25">
      <c r="A3" s="16" t="s">
        <v>27</v>
      </c>
      <c r="B3" s="13" t="s">
        <v>25</v>
      </c>
      <c r="C3" s="6" t="s">
        <v>24</v>
      </c>
      <c r="D3" s="21">
        <f>+E3*0.003</f>
        <v>300</v>
      </c>
      <c r="E3" s="14">
        <v>100000</v>
      </c>
      <c r="F3" s="15" t="s">
        <v>5</v>
      </c>
      <c r="G3" s="15" t="s">
        <v>6</v>
      </c>
      <c r="H3" s="15" t="s">
        <v>7</v>
      </c>
      <c r="I3" s="15" t="s">
        <v>47</v>
      </c>
      <c r="J3" s="20" t="s">
        <v>45</v>
      </c>
      <c r="K3" s="5">
        <f t="shared" ref="K3:K9" si="0">+E3*0.02</f>
        <v>2000</v>
      </c>
    </row>
    <row r="4" spans="1:11" ht="89.25" x14ac:dyDescent="0.25">
      <c r="A4" s="16" t="s">
        <v>28</v>
      </c>
      <c r="B4" s="13" t="s">
        <v>2</v>
      </c>
      <c r="C4" s="6" t="s">
        <v>20</v>
      </c>
      <c r="D4" s="21">
        <v>40</v>
      </c>
      <c r="E4" s="14">
        <v>1500</v>
      </c>
      <c r="F4" s="15" t="s">
        <v>9</v>
      </c>
      <c r="G4" s="15" t="s">
        <v>10</v>
      </c>
      <c r="H4" s="15" t="s">
        <v>11</v>
      </c>
      <c r="I4" s="15" t="s">
        <v>46</v>
      </c>
      <c r="J4" s="20" t="s">
        <v>44</v>
      </c>
      <c r="K4" s="5">
        <f t="shared" si="0"/>
        <v>30</v>
      </c>
    </row>
    <row r="5" spans="1:11" ht="236.25" customHeight="1" x14ac:dyDescent="0.25">
      <c r="A5" s="16" t="s">
        <v>29</v>
      </c>
      <c r="B5" s="13" t="s">
        <v>2</v>
      </c>
      <c r="C5" s="6" t="s">
        <v>54</v>
      </c>
      <c r="D5" s="21">
        <v>350</v>
      </c>
      <c r="E5" s="13">
        <v>35000</v>
      </c>
      <c r="F5" s="15" t="s">
        <v>52</v>
      </c>
      <c r="G5" s="15" t="s">
        <v>14</v>
      </c>
      <c r="H5" s="15" t="s">
        <v>15</v>
      </c>
      <c r="I5" s="15" t="s">
        <v>46</v>
      </c>
      <c r="J5" s="20" t="s">
        <v>45</v>
      </c>
      <c r="K5" s="5">
        <f t="shared" si="0"/>
        <v>700</v>
      </c>
    </row>
    <row r="6" spans="1:11" ht="239.25" customHeight="1" x14ac:dyDescent="0.25">
      <c r="A6" s="16" t="s">
        <v>50</v>
      </c>
      <c r="B6" s="13" t="s">
        <v>2</v>
      </c>
      <c r="C6" s="6" t="s">
        <v>55</v>
      </c>
      <c r="D6" s="21">
        <v>350</v>
      </c>
      <c r="E6" s="13">
        <v>35000</v>
      </c>
      <c r="F6" s="15" t="s">
        <v>53</v>
      </c>
      <c r="G6" s="15" t="s">
        <v>14</v>
      </c>
      <c r="H6" s="15" t="s">
        <v>15</v>
      </c>
      <c r="I6" s="15" t="s">
        <v>46</v>
      </c>
      <c r="J6" s="20" t="s">
        <v>45</v>
      </c>
      <c r="K6" s="5">
        <f t="shared" si="0"/>
        <v>700</v>
      </c>
    </row>
    <row r="7" spans="1:11" ht="165.75" x14ac:dyDescent="0.25">
      <c r="A7" s="16" t="s">
        <v>30</v>
      </c>
      <c r="B7" s="13" t="s">
        <v>2</v>
      </c>
      <c r="C7" s="6" t="s">
        <v>23</v>
      </c>
      <c r="D7" s="21">
        <f t="shared" ref="D7:D8" si="1">+E7*0.03</f>
        <v>150</v>
      </c>
      <c r="E7" s="14">
        <v>5000</v>
      </c>
      <c r="F7" s="15" t="s">
        <v>8</v>
      </c>
      <c r="G7" s="15" t="s">
        <v>16</v>
      </c>
      <c r="H7" s="15" t="s">
        <v>17</v>
      </c>
      <c r="I7" s="15" t="s">
        <v>46</v>
      </c>
      <c r="J7" s="20" t="s">
        <v>44</v>
      </c>
      <c r="K7" s="5">
        <f t="shared" si="0"/>
        <v>100</v>
      </c>
    </row>
    <row r="8" spans="1:11" ht="384" x14ac:dyDescent="0.25">
      <c r="A8" s="16" t="s">
        <v>31</v>
      </c>
      <c r="B8" s="13" t="s">
        <v>2</v>
      </c>
      <c r="C8" s="6" t="s">
        <v>21</v>
      </c>
      <c r="D8" s="21">
        <f t="shared" si="1"/>
        <v>150</v>
      </c>
      <c r="E8" s="22">
        <v>5000</v>
      </c>
      <c r="F8" s="15" t="s">
        <v>52</v>
      </c>
      <c r="G8" s="15" t="s">
        <v>18</v>
      </c>
      <c r="H8" s="23" t="s">
        <v>57</v>
      </c>
      <c r="I8" s="15" t="s">
        <v>46</v>
      </c>
      <c r="J8" s="20" t="s">
        <v>44</v>
      </c>
      <c r="K8" s="5">
        <f t="shared" si="0"/>
        <v>100</v>
      </c>
    </row>
    <row r="9" spans="1:11" ht="90" thickBot="1" x14ac:dyDescent="0.3">
      <c r="A9" s="16" t="s">
        <v>32</v>
      </c>
      <c r="B9" s="13" t="s">
        <v>3</v>
      </c>
      <c r="C9" s="6" t="s">
        <v>22</v>
      </c>
      <c r="D9" s="21">
        <v>300</v>
      </c>
      <c r="E9" s="14">
        <v>16000</v>
      </c>
      <c r="F9" s="15" t="s">
        <v>12</v>
      </c>
      <c r="G9" s="15" t="s">
        <v>19</v>
      </c>
      <c r="H9" s="15" t="s">
        <v>13</v>
      </c>
      <c r="I9" s="15" t="s">
        <v>46</v>
      </c>
      <c r="J9" s="20" t="s">
        <v>44</v>
      </c>
      <c r="K9" s="5">
        <f t="shared" si="0"/>
        <v>320</v>
      </c>
    </row>
    <row r="10" spans="1:11" ht="15.75" thickBot="1" x14ac:dyDescent="0.3">
      <c r="A10" s="92" t="s">
        <v>26</v>
      </c>
      <c r="B10" s="93"/>
      <c r="C10" s="93"/>
      <c r="D10" s="17">
        <f>SUM(D3:D9)</f>
        <v>1640</v>
      </c>
      <c r="E10" s="18">
        <f>SUM(E3:E9)</f>
        <v>197500</v>
      </c>
      <c r="G10" s="11"/>
      <c r="H10" s="11"/>
      <c r="I10" s="12"/>
      <c r="J10" s="12"/>
      <c r="K10" s="5"/>
    </row>
    <row r="12" spans="1:11" x14ac:dyDescent="0.25">
      <c r="D12" s="3"/>
    </row>
  </sheetData>
  <mergeCells count="9">
    <mergeCell ref="E1:E2"/>
    <mergeCell ref="F1:H1"/>
    <mergeCell ref="I1:I2"/>
    <mergeCell ref="J1:J2"/>
    <mergeCell ref="A10:C10"/>
    <mergeCell ref="A1:A2"/>
    <mergeCell ref="B1:B2"/>
    <mergeCell ref="C1:C2"/>
    <mergeCell ref="D1:D2"/>
  </mergeCells>
  <pageMargins left="0.70866141732283472" right="0.70866141732283472" top="0.74803149606299213" bottom="0.74803149606299213" header="0.31496062992125984" footer="0.31496062992125984"/>
  <pageSetup paperSize="8"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projekt ötletek KÖTIVIZIG</vt:lpstr>
      <vt:lpstr>futó KEHOP projektek</vt:lpstr>
      <vt:lpstr>OVF-nek beküldött ber.alap2017.</vt:lpstr>
      <vt:lpstr>'futó KEHOP projektek'!Nyomtatási_terület</vt:lpstr>
      <vt:lpstr>'OVF-nek beküldött ber.alap2017.'!Nyomtatási_terület</vt:lpstr>
      <vt:lpstr>'projekt ötletek KÖTIVIZIG'!Nyomtatási_terület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Belovai Tamás</dc:creator>
  <cp:lastModifiedBy>Bíróné Németh Anikó</cp:lastModifiedBy>
  <cp:lastPrinted>2018-03-22T14:02:28Z</cp:lastPrinted>
  <dcterms:created xsi:type="dcterms:W3CDTF">2017-08-22T08:19:11Z</dcterms:created>
  <dcterms:modified xsi:type="dcterms:W3CDTF">2018-03-22T14:02:31Z</dcterms:modified>
</cp:coreProperties>
</file>